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ncy\Desktop\"/>
    </mc:Choice>
  </mc:AlternateContent>
  <xr:revisionPtr revIDLastSave="0" documentId="8_{DA37F8E1-76E0-4CF2-808C-AA8AE3574AE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3" i="1" l="1"/>
  <c r="G12" i="1"/>
  <c r="F12" i="1"/>
  <c r="E12" i="1"/>
  <c r="D12" i="1"/>
  <c r="H13" i="1"/>
  <c r="G11" i="1"/>
  <c r="F11" i="1"/>
  <c r="E11" i="1"/>
  <c r="D11" i="1"/>
  <c r="H12" i="1"/>
  <c r="H11" i="1"/>
  <c r="B11" i="1"/>
  <c r="B10" i="1"/>
  <c r="H10" i="1"/>
  <c r="H9" i="1"/>
  <c r="E9" i="1"/>
  <c r="D9" i="1"/>
  <c r="G9" i="1"/>
  <c r="F9" i="1"/>
  <c r="H8" i="1"/>
  <c r="G7" i="1"/>
  <c r="F7" i="1"/>
  <c r="E7" i="1"/>
  <c r="D7" i="1"/>
  <c r="I17" i="1"/>
  <c r="E17" i="1" l="1"/>
  <c r="G17" i="1"/>
  <c r="C17" i="1"/>
  <c r="C18" i="1" l="1"/>
</calcChain>
</file>

<file path=xl/sharedStrings.xml><?xml version="1.0" encoding="utf-8"?>
<sst xmlns="http://schemas.openxmlformats.org/spreadsheetml/2006/main" count="36" uniqueCount="28">
  <si>
    <t>North Plains Electric</t>
  </si>
  <si>
    <t xml:space="preserve">City Of Perryton     </t>
  </si>
  <si>
    <t xml:space="preserve">Xcel Energy        </t>
  </si>
  <si>
    <t>Month</t>
  </si>
  <si>
    <t>Utility - Electric</t>
  </si>
  <si>
    <t xml:space="preserve">Utility - Gas  </t>
  </si>
  <si>
    <t>Utility - Water</t>
  </si>
  <si>
    <t>Unit of Meaure - kWh</t>
  </si>
  <si>
    <t>Unit of Measure - Ccf</t>
  </si>
  <si>
    <t>Unit of Measure - Kgal</t>
  </si>
  <si>
    <t>Unit of Measure - kWh</t>
  </si>
  <si>
    <t>Units Consumed</t>
  </si>
  <si>
    <t>Cost</t>
  </si>
  <si>
    <t>TOTAL UTILITY COSTS</t>
  </si>
  <si>
    <t>Updated</t>
  </si>
  <si>
    <t>NL</t>
  </si>
  <si>
    <t>Jan 21</t>
  </si>
  <si>
    <t>Feb 21</t>
  </si>
  <si>
    <t>Mar 21</t>
  </si>
  <si>
    <t>Apr 21</t>
  </si>
  <si>
    <t>May 21</t>
  </si>
  <si>
    <t>June 21</t>
  </si>
  <si>
    <t>July 21</t>
  </si>
  <si>
    <t>August 21</t>
  </si>
  <si>
    <t>Sept. 21</t>
  </si>
  <si>
    <t>October 21</t>
  </si>
  <si>
    <t>November 21</t>
  </si>
  <si>
    <t>December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</si>
</sst>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b/>
      <sz val="9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4" fillId="0" borderId="0"/>
    <xf numFmtId="44" fontId="4" fillId="0" borderId="0" applyFont="0" applyFill="0" applyBorder="0" applyAlignment="0" applyProtection="0"/>
  </cellStyleXfs>
  <cellXfs count="39">
    <xf numFmtId="0" fontId="0" fillId="0" borderId="0" xfId="0"/>
    <xf numFmtId="49" fontId="1" fillId="0" borderId="0" xfId="0" applyNumberFormat="1" applyFont="1"/>
    <xf numFmtId="49" fontId="1" fillId="0" borderId="3" xfId="0" applyNumberFormat="1" applyFont="1" applyBorder="1" applyAlignment="1">
      <alignment horizontal="center" wrapText="1"/>
    </xf>
    <xf numFmtId="49" fontId="1" fillId="0" borderId="6" xfId="0" applyNumberFormat="1" applyFont="1" applyBorder="1" applyAlignment="1">
      <alignment horizontal="center" wrapText="1"/>
    </xf>
    <xf numFmtId="3" fontId="2" fillId="0" borderId="9" xfId="0" applyNumberFormat="1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49" fontId="1" fillId="0" borderId="11" xfId="0" applyNumberFormat="1" applyFont="1" applyBorder="1"/>
    <xf numFmtId="3" fontId="3" fillId="0" borderId="12" xfId="0" applyNumberFormat="1" applyFont="1" applyBorder="1"/>
    <xf numFmtId="164" fontId="3" fillId="0" borderId="12" xfId="0" applyNumberFormat="1" applyFont="1" applyBorder="1"/>
    <xf numFmtId="3" fontId="3" fillId="0" borderId="13" xfId="0" applyNumberFormat="1" applyFont="1" applyBorder="1"/>
    <xf numFmtId="164" fontId="3" fillId="0" borderId="13" xfId="0" applyNumberFormat="1" applyFont="1" applyBorder="1"/>
    <xf numFmtId="164" fontId="5" fillId="0" borderId="13" xfId="1" applyNumberFormat="1" applyFont="1" applyBorder="1"/>
    <xf numFmtId="3" fontId="3" fillId="0" borderId="14" xfId="0" applyNumberFormat="1" applyFont="1" applyBorder="1"/>
    <xf numFmtId="49" fontId="1" fillId="0" borderId="14" xfId="0" applyNumberFormat="1" applyFont="1" applyBorder="1"/>
    <xf numFmtId="3" fontId="3" fillId="0" borderId="15" xfId="0" applyNumberFormat="1" applyFont="1" applyBorder="1"/>
    <xf numFmtId="164" fontId="6" fillId="0" borderId="15" xfId="0" applyNumberFormat="1" applyFont="1" applyBorder="1"/>
    <xf numFmtId="3" fontId="6" fillId="0" borderId="15" xfId="0" applyNumberFormat="1" applyFont="1" applyBorder="1"/>
    <xf numFmtId="2" fontId="0" fillId="0" borderId="0" xfId="0" applyNumberFormat="1"/>
    <xf numFmtId="14" fontId="0" fillId="0" borderId="0" xfId="0" applyNumberFormat="1"/>
    <xf numFmtId="3" fontId="3" fillId="0" borderId="16" xfId="0" applyNumberFormat="1" applyFont="1" applyBorder="1"/>
    <xf numFmtId="164" fontId="3" fillId="0" borderId="16" xfId="0" applyNumberFormat="1" applyFont="1" applyBorder="1"/>
    <xf numFmtId="164" fontId="5" fillId="0" borderId="16" xfId="1" applyNumberFormat="1" applyFont="1" applyBorder="1"/>
    <xf numFmtId="49" fontId="1" fillId="0" borderId="15" xfId="0" applyNumberFormat="1" applyFont="1" applyBorder="1"/>
    <xf numFmtId="164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164" fontId="6" fillId="0" borderId="14" xfId="0" applyNumberFormat="1" applyFont="1" applyBorder="1"/>
    <xf numFmtId="0" fontId="6" fillId="0" borderId="14" xfId="0" applyFont="1" applyBorder="1"/>
  </cellXfs>
  <cellStyles count="3">
    <cellStyle name="Currency 2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6"/>
  <sheetViews>
    <sheetView tabSelected="1" workbookViewId="0">
      <selection activeCell="C14" sqref="C14"/>
    </sheetView>
  </sheetViews>
  <sheetFormatPr defaultRowHeight="15" x14ac:dyDescent="0.25"/>
  <cols>
    <col min="1" max="1" width="16.7109375" bestFit="1" customWidth="1"/>
    <col min="2" max="2" width="10.7109375" bestFit="1" customWidth="1"/>
    <col min="3" max="3" width="8.7109375" bestFit="1" customWidth="1"/>
    <col min="4" max="4" width="8.140625" customWidth="1"/>
    <col min="5" max="5" width="9.7109375" customWidth="1"/>
    <col min="6" max="6" width="8.140625" customWidth="1"/>
    <col min="7" max="7" width="9.42578125" customWidth="1"/>
    <col min="8" max="8" width="8.7109375" bestFit="1" customWidth="1"/>
    <col min="9" max="9" width="9.5703125" customWidth="1"/>
  </cols>
  <sheetData>
    <row r="1" spans="1:17" ht="24.95" customHeight="1" x14ac:dyDescent="0.25">
      <c r="A1" s="1"/>
      <c r="B1" s="26" t="s">
        <v>0</v>
      </c>
      <c r="C1" s="27"/>
      <c r="D1" s="26" t="s">
        <v>1</v>
      </c>
      <c r="E1" s="28"/>
      <c r="F1" s="26" t="s">
        <v>1</v>
      </c>
      <c r="G1" s="28"/>
      <c r="H1" s="26" t="s">
        <v>2</v>
      </c>
      <c r="I1" s="28"/>
    </row>
    <row r="2" spans="1:17" ht="24.95" customHeight="1" x14ac:dyDescent="0.25">
      <c r="A2" s="2"/>
      <c r="B2" s="29" t="s">
        <v>4</v>
      </c>
      <c r="C2" s="30"/>
      <c r="D2" s="31" t="s">
        <v>5</v>
      </c>
      <c r="E2" s="29"/>
      <c r="F2" s="31" t="s">
        <v>6</v>
      </c>
      <c r="G2" s="29"/>
      <c r="H2" s="31" t="s">
        <v>4</v>
      </c>
      <c r="I2" s="32"/>
    </row>
    <row r="3" spans="1:17" ht="24.95" customHeight="1" x14ac:dyDescent="0.25">
      <c r="A3" s="3"/>
      <c r="B3" s="33" t="s">
        <v>7</v>
      </c>
      <c r="C3" s="34"/>
      <c r="D3" s="33" t="s">
        <v>8</v>
      </c>
      <c r="E3" s="35"/>
      <c r="F3" s="33" t="s">
        <v>9</v>
      </c>
      <c r="G3" s="35"/>
      <c r="H3" s="36" t="s">
        <v>10</v>
      </c>
      <c r="I3" s="35"/>
    </row>
    <row r="4" spans="1:17" ht="24.95" customHeight="1" thickBot="1" x14ac:dyDescent="0.3">
      <c r="A4" s="2" t="s">
        <v>3</v>
      </c>
      <c r="B4" s="4" t="s">
        <v>11</v>
      </c>
      <c r="C4" s="5" t="s">
        <v>12</v>
      </c>
      <c r="D4" s="6" t="s">
        <v>11</v>
      </c>
      <c r="E4" s="5" t="s">
        <v>12</v>
      </c>
      <c r="F4" s="6" t="s">
        <v>11</v>
      </c>
      <c r="G4" s="5" t="s">
        <v>12</v>
      </c>
      <c r="H4" s="6" t="s">
        <v>11</v>
      </c>
      <c r="I4" s="7" t="s">
        <v>12</v>
      </c>
    </row>
    <row r="5" spans="1:17" ht="24.95" customHeight="1" thickTop="1" thickBot="1" x14ac:dyDescent="0.3">
      <c r="A5" s="8" t="s">
        <v>16</v>
      </c>
      <c r="B5" s="9">
        <v>15978</v>
      </c>
      <c r="C5" s="10">
        <v>2129</v>
      </c>
      <c r="D5" s="11">
        <v>500</v>
      </c>
      <c r="E5" s="12">
        <v>2480</v>
      </c>
      <c r="F5" s="11">
        <v>304</v>
      </c>
      <c r="G5" s="12">
        <v>790.8</v>
      </c>
      <c r="H5" s="9">
        <v>46080</v>
      </c>
      <c r="I5" s="10">
        <v>3540.58</v>
      </c>
    </row>
    <row r="6" spans="1:17" ht="24.95" customHeight="1" thickBot="1" x14ac:dyDescent="0.3">
      <c r="A6" s="8" t="s">
        <v>17</v>
      </c>
      <c r="B6" s="11">
        <v>16071</v>
      </c>
      <c r="C6" s="12">
        <v>2153.2800000000002</v>
      </c>
      <c r="D6" s="11">
        <v>1074</v>
      </c>
      <c r="E6" s="13">
        <v>5327.04</v>
      </c>
      <c r="F6" s="11">
        <v>243</v>
      </c>
      <c r="G6" s="13">
        <v>645.45000000000005</v>
      </c>
      <c r="H6" s="11">
        <v>47760</v>
      </c>
      <c r="I6" s="12">
        <v>3709.18</v>
      </c>
      <c r="Q6" s="25"/>
    </row>
    <row r="7" spans="1:17" ht="24.95" customHeight="1" thickBot="1" x14ac:dyDescent="0.3">
      <c r="A7" s="8" t="s">
        <v>18</v>
      </c>
      <c r="B7" s="11">
        <v>16239</v>
      </c>
      <c r="C7" s="12">
        <v>2282.65</v>
      </c>
      <c r="D7" s="11">
        <f>20+200+4+14+183+46+150+254+40+188</f>
        <v>1099</v>
      </c>
      <c r="E7" s="13">
        <f>99.2+992+19.84+69.44+907.68+228.16+744+1259.84+198.4+932.48</f>
        <v>5451.0399999999991</v>
      </c>
      <c r="F7" s="11">
        <f>1+68+149+4+11+10</f>
        <v>243</v>
      </c>
      <c r="G7" s="13">
        <f>10.8+10.8+10.8+174+379.95+10.8+28.65+10.8+26.1</f>
        <v>662.69999999999993</v>
      </c>
      <c r="H7" s="11">
        <v>44650</v>
      </c>
      <c r="I7" s="12">
        <v>3270.56</v>
      </c>
    </row>
    <row r="8" spans="1:17" ht="24.95" customHeight="1" thickBot="1" x14ac:dyDescent="0.3">
      <c r="A8" s="8" t="s">
        <v>19</v>
      </c>
      <c r="B8" s="11">
        <v>16335</v>
      </c>
      <c r="C8" s="12">
        <v>2429.5500000000002</v>
      </c>
      <c r="D8" s="11">
        <v>1193</v>
      </c>
      <c r="E8" s="13">
        <v>10265.450000000001</v>
      </c>
      <c r="F8" s="11">
        <v>151</v>
      </c>
      <c r="G8" s="13">
        <v>449.1</v>
      </c>
      <c r="H8" s="11">
        <f>443+4400+17200+4160+1961+1</f>
        <v>28165</v>
      </c>
      <c r="I8" s="12">
        <v>2882.19</v>
      </c>
    </row>
    <row r="9" spans="1:17" ht="24.95" customHeight="1" thickBot="1" x14ac:dyDescent="0.3">
      <c r="A9" s="8" t="s">
        <v>20</v>
      </c>
      <c r="B9" s="11">
        <v>16470</v>
      </c>
      <c r="C9" s="12">
        <v>2891.07</v>
      </c>
      <c r="D9" s="11">
        <f>23+125+2+7+129+36+3+165+11+83</f>
        <v>584</v>
      </c>
      <c r="E9" s="13">
        <f>114.08+620+9.92+34.72+639.84+178.56+14.88+818.4+54.56+411.68</f>
        <v>2896.64</v>
      </c>
      <c r="F9" s="11">
        <f>67+7+51+5+5+13+10</f>
        <v>158</v>
      </c>
      <c r="G9" s="13">
        <f>10.8+10.8+10.8+10.8+171.45+130.05+13.35+13.35+33.75+26.1</f>
        <v>431.25000000000006</v>
      </c>
      <c r="H9" s="11">
        <f>386+4320+17120+3280+978+2</f>
        <v>26086</v>
      </c>
      <c r="I9" s="12">
        <v>2956.24</v>
      </c>
    </row>
    <row r="10" spans="1:17" ht="24.95" customHeight="1" thickBot="1" x14ac:dyDescent="0.3">
      <c r="A10" s="8" t="s">
        <v>21</v>
      </c>
      <c r="B10" s="11">
        <f>12720+1000+11720</f>
        <v>25440</v>
      </c>
      <c r="C10" s="12">
        <v>5274.17</v>
      </c>
      <c r="D10" s="11">
        <v>43</v>
      </c>
      <c r="E10" s="13">
        <v>268.2</v>
      </c>
      <c r="F10" s="11">
        <v>404</v>
      </c>
      <c r="G10" s="13">
        <v>1047.75</v>
      </c>
      <c r="H10" s="11">
        <f>5120+2167+722+23920+3600</f>
        <v>35529</v>
      </c>
      <c r="I10" s="12">
        <v>3913.39</v>
      </c>
    </row>
    <row r="11" spans="1:17" ht="24.95" customHeight="1" thickBot="1" x14ac:dyDescent="0.3">
      <c r="A11" s="8" t="s">
        <v>22</v>
      </c>
      <c r="B11" s="11">
        <f>15000+1000+14000</f>
        <v>30000</v>
      </c>
      <c r="C11" s="12">
        <v>6665.69</v>
      </c>
      <c r="D11" s="11">
        <f>4+45+1+3+1</f>
        <v>54</v>
      </c>
      <c r="E11" s="13">
        <f>23.84+268.2+5.96+17.88+5.96</f>
        <v>321.83999999999992</v>
      </c>
      <c r="F11" s="11">
        <f>47+96+28+74+13+266+9+15+10+10</f>
        <v>568</v>
      </c>
      <c r="G11" s="13">
        <f>119.85+245.4+72+10.8+189.3+33.15+678.3+23.55+38.85+26.1+26.1</f>
        <v>1463.3999999999996</v>
      </c>
      <c r="H11" s="11">
        <f>1502+5840+31520+5760+3833+4</f>
        <v>48459</v>
      </c>
      <c r="I11" s="12">
        <v>5274.8</v>
      </c>
    </row>
    <row r="12" spans="1:17" ht="24.95" customHeight="1" thickBot="1" x14ac:dyDescent="0.3">
      <c r="A12" s="8" t="s">
        <v>23</v>
      </c>
      <c r="B12" s="11">
        <v>28320</v>
      </c>
      <c r="C12" s="12">
        <v>5093.26</v>
      </c>
      <c r="D12" s="11">
        <f>3+1+39+1+2+1</f>
        <v>47</v>
      </c>
      <c r="E12" s="13">
        <f>17.88+5.96+232.44+5.96+11.92+5.96</f>
        <v>280.11999999999995</v>
      </c>
      <c r="F12" s="11">
        <f>65+88+32+65+215+19+14+10+10</f>
        <v>518</v>
      </c>
      <c r="G12" s="13">
        <f>182+247.2+90.4+12+182.8+602+54+40+28.8+28.8</f>
        <v>1468</v>
      </c>
      <c r="H12" s="11">
        <f>1405+5520+31840+6320+3679</f>
        <v>48764</v>
      </c>
      <c r="I12" s="12">
        <v>4927.4799999999996</v>
      </c>
    </row>
    <row r="13" spans="1:17" ht="24.95" customHeight="1" thickBot="1" x14ac:dyDescent="0.3">
      <c r="A13" s="8" t="s">
        <v>24</v>
      </c>
      <c r="B13" s="11">
        <f>11760+1000+10760</f>
        <v>23520</v>
      </c>
      <c r="C13" s="12">
        <v>4182.04</v>
      </c>
      <c r="D13" s="11"/>
      <c r="E13" s="13"/>
      <c r="F13" s="11"/>
      <c r="G13" s="13"/>
      <c r="H13" s="11">
        <f>1391+5920+30400+8320+3776+377</f>
        <v>50184</v>
      </c>
      <c r="I13" s="12">
        <v>4959.62</v>
      </c>
    </row>
    <row r="14" spans="1:17" ht="24.95" customHeight="1" thickBot="1" x14ac:dyDescent="0.3">
      <c r="A14" s="8" t="s">
        <v>25</v>
      </c>
      <c r="B14" s="21"/>
      <c r="C14" s="12"/>
      <c r="D14" s="21"/>
      <c r="E14" s="23"/>
      <c r="F14" s="11"/>
      <c r="G14" s="23"/>
      <c r="H14" s="21"/>
      <c r="I14" s="22"/>
    </row>
    <row r="15" spans="1:17" ht="24.95" customHeight="1" thickBot="1" x14ac:dyDescent="0.3">
      <c r="A15" s="8" t="s">
        <v>26</v>
      </c>
      <c r="B15" s="11"/>
      <c r="C15" s="12"/>
      <c r="D15" s="11"/>
      <c r="E15" s="23"/>
      <c r="F15" s="11"/>
      <c r="G15" s="23"/>
      <c r="H15" s="21"/>
      <c r="I15" s="12"/>
    </row>
    <row r="16" spans="1:17" ht="24.95" customHeight="1" thickBot="1" x14ac:dyDescent="0.3">
      <c r="A16" s="24" t="s">
        <v>27</v>
      </c>
      <c r="B16" s="9"/>
      <c r="C16" s="10"/>
      <c r="D16" s="9"/>
      <c r="E16" s="13"/>
      <c r="F16" s="9"/>
      <c r="G16" s="13"/>
      <c r="H16" s="11"/>
      <c r="I16" s="10"/>
    </row>
    <row r="17" spans="1:18" ht="24.95" customHeight="1" x14ac:dyDescent="0.25">
      <c r="A17" s="24"/>
      <c r="B17" s="16"/>
      <c r="C17" s="17">
        <f>SUM(C5:C16)</f>
        <v>33100.71</v>
      </c>
      <c r="D17" s="18"/>
      <c r="E17" s="17">
        <f>SUM(E5:E15)</f>
        <v>27290.329999999998</v>
      </c>
      <c r="F17" s="18"/>
      <c r="G17" s="17">
        <f>SUM(G5:G16)</f>
        <v>6958.4499999999989</v>
      </c>
      <c r="H17" s="18"/>
      <c r="I17" s="17">
        <f>SUM(I5:I16)</f>
        <v>35434.04</v>
      </c>
    </row>
    <row r="18" spans="1:18" ht="24.95" customHeight="1" x14ac:dyDescent="0.25">
      <c r="A18" s="15" t="s">
        <v>13</v>
      </c>
      <c r="B18" s="14"/>
      <c r="C18" s="37">
        <f>SUM(C17:I17)</f>
        <v>102783.53</v>
      </c>
      <c r="D18" s="37"/>
      <c r="E18" s="38"/>
      <c r="F18" s="38"/>
      <c r="G18" s="38"/>
      <c r="H18" s="38"/>
      <c r="I18" s="38"/>
    </row>
    <row r="19" spans="1:18" x14ac:dyDescent="0.25">
      <c r="L19" s="19"/>
    </row>
    <row r="21" spans="1:18" x14ac:dyDescent="0.25">
      <c r="A21" t="s">
        <v>14</v>
      </c>
      <c r="B21" s="20">
        <v>44474</v>
      </c>
      <c r="C21" t="s">
        <v>15</v>
      </c>
      <c r="R21" s="25"/>
    </row>
    <row r="26" spans="1:18" x14ac:dyDescent="0.25">
      <c r="N26" s="19"/>
    </row>
  </sheetData>
  <mergeCells count="13">
    <mergeCell ref="B3:C3"/>
    <mergeCell ref="D3:E3"/>
    <mergeCell ref="F3:G3"/>
    <mergeCell ref="H3:I3"/>
    <mergeCell ref="C18:I18"/>
    <mergeCell ref="B1:C1"/>
    <mergeCell ref="D1:E1"/>
    <mergeCell ref="F1:G1"/>
    <mergeCell ref="H1:I1"/>
    <mergeCell ref="B2:C2"/>
    <mergeCell ref="D2:E2"/>
    <mergeCell ref="F2:G2"/>
    <mergeCell ref="H2:I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Gayla Busch</dc:creator>
  <cp:lastModifiedBy>Nancy</cp:lastModifiedBy>
  <dcterms:created xsi:type="dcterms:W3CDTF">2017-01-30T17:38:24Z</dcterms:created>
  <dcterms:modified xsi:type="dcterms:W3CDTF">2021-10-05T19:42:46Z</dcterms:modified>
</cp:coreProperties>
</file>